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CRRMCITLN\Downloads\"/>
    </mc:Choice>
  </mc:AlternateContent>
  <xr:revisionPtr revIDLastSave="0" documentId="13_ncr:1_{CD964375-0F46-4CB2-A93D-36F8EFEBD290}" xr6:coauthVersionLast="47" xr6:coauthVersionMax="47" xr10:uidLastSave="{00000000-0000-0000-0000-000000000000}"/>
  <bookViews>
    <workbookView xWindow="-108" yWindow="-108" windowWidth="23256" windowHeight="12456" xr2:uid="{64B8EC41-0061-41DC-A4DE-ABE380E975E6}"/>
  </bookViews>
  <sheets>
    <sheet name="Appendix 10" sheetId="1" r:id="rId1"/>
  </sheets>
  <definedNames>
    <definedName name="_xlnm.Print_Titles" localSheetId="0">'Appendix 10'!$2:$2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D79" i="1"/>
  <c r="E73" i="1"/>
  <c r="D73" i="1"/>
  <c r="E67" i="1"/>
  <c r="D67" i="1"/>
  <c r="E61" i="1"/>
  <c r="D61" i="1"/>
  <c r="E55" i="1"/>
  <c r="D55" i="1"/>
  <c r="E49" i="1"/>
  <c r="D49" i="1"/>
  <c r="E43" i="1"/>
  <c r="D43" i="1"/>
  <c r="E37" i="1"/>
  <c r="D37" i="1"/>
  <c r="E31" i="1"/>
  <c r="D31" i="1"/>
  <c r="E25" i="1"/>
  <c r="D25" i="1"/>
  <c r="D19" i="1"/>
  <c r="E19" i="1" s="1"/>
  <c r="D13" i="1"/>
  <c r="E13" i="1" s="1"/>
  <c r="D7" i="1"/>
  <c r="E7" i="1" s="1"/>
  <c r="D80" i="1" l="1"/>
  <c r="E80" i="1" s="1"/>
  <c r="D76" i="1"/>
  <c r="E76" i="1" s="1"/>
  <c r="D77" i="1"/>
  <c r="D78" i="1"/>
  <c r="D75" i="1"/>
  <c r="E75" i="1" s="1"/>
  <c r="D74" i="1"/>
  <c r="E74" i="1" s="1"/>
  <c r="E77" i="1"/>
  <c r="E78" i="1"/>
  <c r="D70" i="1"/>
  <c r="E70" i="1" s="1"/>
  <c r="D71" i="1"/>
  <c r="D72" i="1"/>
  <c r="D69" i="1"/>
  <c r="E69" i="1" s="1"/>
  <c r="D68" i="1"/>
  <c r="E68" i="1" s="1"/>
  <c r="E71" i="1"/>
  <c r="E72" i="1"/>
  <c r="D64" i="1"/>
  <c r="E64" i="1" s="1"/>
  <c r="D65" i="1"/>
  <c r="D66" i="1"/>
  <c r="D63" i="1"/>
  <c r="E63" i="1" s="1"/>
  <c r="D62" i="1"/>
  <c r="E62" i="1" s="1"/>
  <c r="E65" i="1"/>
  <c r="E66" i="1"/>
  <c r="D58" i="1"/>
  <c r="D59" i="1"/>
  <c r="E59" i="1" s="1"/>
  <c r="D60" i="1"/>
  <c r="E60" i="1" s="1"/>
  <c r="D57" i="1"/>
  <c r="E57" i="1" s="1"/>
  <c r="D56" i="1"/>
  <c r="E56" i="1" s="1"/>
  <c r="E58" i="1"/>
  <c r="D52" i="1"/>
  <c r="E52" i="1" s="1"/>
  <c r="D53" i="1"/>
  <c r="E53" i="1" s="1"/>
  <c r="D54" i="1"/>
  <c r="E54" i="1" s="1"/>
  <c r="D51" i="1"/>
  <c r="E51" i="1" s="1"/>
  <c r="D50" i="1"/>
  <c r="E50" i="1" s="1"/>
  <c r="D46" i="1"/>
  <c r="E46" i="1" s="1"/>
  <c r="D47" i="1"/>
  <c r="D48" i="1"/>
  <c r="D45" i="1"/>
  <c r="E45" i="1" s="1"/>
  <c r="D44" i="1"/>
  <c r="E44" i="1" s="1"/>
  <c r="E47" i="1"/>
  <c r="E48" i="1"/>
  <c r="D40" i="1"/>
  <c r="D41" i="1"/>
  <c r="E41" i="1" s="1"/>
  <c r="D42" i="1"/>
  <c r="E42" i="1" s="1"/>
  <c r="D39" i="1"/>
  <c r="E39" i="1" s="1"/>
  <c r="D38" i="1"/>
  <c r="E40" i="1"/>
  <c r="E38" i="1"/>
  <c r="D34" i="1"/>
  <c r="E34" i="1" s="1"/>
  <c r="D35" i="1"/>
  <c r="E35" i="1" s="1"/>
  <c r="D36" i="1"/>
  <c r="E36" i="1" s="1"/>
  <c r="D33" i="1"/>
  <c r="E33" i="1" s="1"/>
  <c r="D32" i="1"/>
  <c r="E32" i="1" s="1"/>
  <c r="D28" i="1"/>
  <c r="E28" i="1" s="1"/>
  <c r="D29" i="1"/>
  <c r="E29" i="1" s="1"/>
  <c r="D30" i="1"/>
  <c r="E30" i="1" s="1"/>
  <c r="D27" i="1"/>
  <c r="E27" i="1"/>
  <c r="D26" i="1"/>
  <c r="E26" i="1" s="1"/>
  <c r="D22" i="1"/>
  <c r="E22" i="1" s="1"/>
  <c r="D23" i="1"/>
  <c r="D24" i="1"/>
  <c r="E24" i="1" s="1"/>
  <c r="D21" i="1"/>
  <c r="E21" i="1" s="1"/>
  <c r="D20" i="1"/>
  <c r="E20" i="1" s="1"/>
  <c r="E23" i="1"/>
  <c r="D16" i="1"/>
  <c r="D17" i="1"/>
  <c r="E17" i="1" s="1"/>
  <c r="D18" i="1"/>
  <c r="E18" i="1" s="1"/>
  <c r="D15" i="1"/>
  <c r="E15" i="1" s="1"/>
  <c r="E16" i="1"/>
  <c r="D14" i="1"/>
  <c r="E14" i="1" s="1"/>
  <c r="D10" i="1"/>
  <c r="E10" i="1" s="1"/>
  <c r="D11" i="1"/>
  <c r="E11" i="1" s="1"/>
  <c r="D12" i="1"/>
  <c r="E12" i="1" s="1"/>
  <c r="D9" i="1"/>
  <c r="E9" i="1" s="1"/>
  <c r="G76" i="1"/>
  <c r="H76" i="1" s="1"/>
  <c r="G77" i="1"/>
  <c r="H77" i="1" s="1"/>
  <c r="G78" i="1"/>
  <c r="H78" i="1" s="1"/>
  <c r="G79" i="1"/>
  <c r="H79" i="1" s="1"/>
  <c r="G80" i="1"/>
  <c r="H80" i="1" s="1"/>
  <c r="G75" i="1"/>
  <c r="H75" i="1" s="1"/>
  <c r="G70" i="1"/>
  <c r="H70" i="1" s="1"/>
  <c r="G71" i="1"/>
  <c r="H71" i="1" s="1"/>
  <c r="G72" i="1"/>
  <c r="H72" i="1" s="1"/>
  <c r="G73" i="1"/>
  <c r="H73" i="1" s="1"/>
  <c r="G74" i="1"/>
  <c r="H74" i="1" s="1"/>
  <c r="G69" i="1"/>
  <c r="H69" i="1" s="1"/>
  <c r="G64" i="1"/>
  <c r="H64" i="1" s="1"/>
  <c r="G65" i="1"/>
  <c r="H65" i="1" s="1"/>
  <c r="G66" i="1"/>
  <c r="H66" i="1" s="1"/>
  <c r="G67" i="1"/>
  <c r="H67" i="1" s="1"/>
  <c r="G68" i="1"/>
  <c r="H68" i="1" s="1"/>
  <c r="G63" i="1"/>
  <c r="H63" i="1" s="1"/>
  <c r="G58" i="1"/>
  <c r="H58" i="1" s="1"/>
  <c r="G59" i="1"/>
  <c r="H59" i="1" s="1"/>
  <c r="G60" i="1"/>
  <c r="H60" i="1" s="1"/>
  <c r="G61" i="1"/>
  <c r="H61" i="1" s="1"/>
  <c r="G62" i="1"/>
  <c r="H62" i="1" s="1"/>
  <c r="G57" i="1"/>
  <c r="H57" i="1" s="1"/>
  <c r="G52" i="1"/>
  <c r="H52" i="1" s="1"/>
  <c r="G53" i="1"/>
  <c r="H53" i="1" s="1"/>
  <c r="G54" i="1"/>
  <c r="G55" i="1"/>
  <c r="H55" i="1" s="1"/>
  <c r="G56" i="1"/>
  <c r="H56" i="1" s="1"/>
  <c r="G51" i="1"/>
  <c r="H51" i="1" s="1"/>
  <c r="G46" i="1"/>
  <c r="H46" i="1" s="1"/>
  <c r="G47" i="1"/>
  <c r="H47" i="1" s="1"/>
  <c r="G48" i="1"/>
  <c r="H48" i="1" s="1"/>
  <c r="G49" i="1"/>
  <c r="H49" i="1" s="1"/>
  <c r="G50" i="1"/>
  <c r="H50" i="1" s="1"/>
  <c r="G45" i="1"/>
  <c r="H45" i="1" s="1"/>
  <c r="G40" i="1"/>
  <c r="H40" i="1" s="1"/>
  <c r="G41" i="1"/>
  <c r="H41" i="1" s="1"/>
  <c r="G42" i="1"/>
  <c r="H42" i="1" s="1"/>
  <c r="G43" i="1"/>
  <c r="H43" i="1" s="1"/>
  <c r="G44" i="1"/>
  <c r="H44" i="1" s="1"/>
  <c r="G39" i="1"/>
  <c r="H39" i="1" s="1"/>
  <c r="G34" i="1"/>
  <c r="H34" i="1" s="1"/>
  <c r="G35" i="1"/>
  <c r="G36" i="1"/>
  <c r="H36" i="1" s="1"/>
  <c r="G37" i="1"/>
  <c r="H37" i="1" s="1"/>
  <c r="G38" i="1"/>
  <c r="H38" i="1" s="1"/>
  <c r="G33" i="1"/>
  <c r="H33" i="1" s="1"/>
  <c r="G28" i="1"/>
  <c r="H28" i="1" s="1"/>
  <c r="G29" i="1"/>
  <c r="H29" i="1" s="1"/>
  <c r="G30" i="1"/>
  <c r="H30" i="1" s="1"/>
  <c r="G31" i="1"/>
  <c r="H31" i="1" s="1"/>
  <c r="G32" i="1"/>
  <c r="H32" i="1" s="1"/>
  <c r="G27" i="1"/>
  <c r="H27" i="1" s="1"/>
  <c r="G22" i="1"/>
  <c r="H22" i="1" s="1"/>
  <c r="G23" i="1"/>
  <c r="H23" i="1" s="1"/>
  <c r="G24" i="1"/>
  <c r="H24" i="1" s="1"/>
  <c r="G25" i="1"/>
  <c r="H25" i="1" s="1"/>
  <c r="G26" i="1"/>
  <c r="H26" i="1" s="1"/>
  <c r="G21" i="1"/>
  <c r="H21" i="1" s="1"/>
  <c r="G16" i="1"/>
  <c r="H16" i="1" s="1"/>
  <c r="G17" i="1"/>
  <c r="H17" i="1" s="1"/>
  <c r="G18" i="1"/>
  <c r="H18" i="1" s="1"/>
  <c r="G19" i="1"/>
  <c r="H19" i="1" s="1"/>
  <c r="G20" i="1"/>
  <c r="H20" i="1" s="1"/>
  <c r="G15" i="1"/>
  <c r="H15" i="1" s="1"/>
  <c r="G10" i="1"/>
  <c r="G11" i="1"/>
  <c r="H11" i="1" s="1"/>
  <c r="G12" i="1"/>
  <c r="H12" i="1" s="1"/>
  <c r="G13" i="1"/>
  <c r="H13" i="1" s="1"/>
  <c r="G14" i="1"/>
  <c r="H14" i="1" s="1"/>
  <c r="G9" i="1"/>
  <c r="H9" i="1" s="1"/>
  <c r="G4" i="1"/>
  <c r="H4" i="1" s="1"/>
  <c r="G5" i="1"/>
  <c r="H5" i="1" s="1"/>
  <c r="G6" i="1"/>
  <c r="H6" i="1" s="1"/>
  <c r="G7" i="1"/>
  <c r="H7" i="1" s="1"/>
  <c r="G8" i="1"/>
  <c r="H8" i="1" s="1"/>
  <c r="G3" i="1"/>
  <c r="H3" i="1" s="1"/>
  <c r="H10" i="1"/>
  <c r="H35" i="1"/>
  <c r="H54" i="1"/>
  <c r="D8" i="1"/>
  <c r="E8" i="1" s="1"/>
  <c r="D4" i="1"/>
  <c r="E4" i="1" s="1"/>
  <c r="D5" i="1"/>
  <c r="E5" i="1" s="1"/>
  <c r="D6" i="1"/>
  <c r="E6" i="1" s="1"/>
  <c r="D3" i="1"/>
  <c r="E3" i="1" l="1"/>
</calcChain>
</file>

<file path=xl/sharedStrings.xml><?xml version="1.0" encoding="utf-8"?>
<sst xmlns="http://schemas.openxmlformats.org/spreadsheetml/2006/main" count="165" uniqueCount="28">
  <si>
    <t>Grade</t>
  </si>
  <si>
    <t>01-03</t>
  </si>
  <si>
    <t>American Indian/Alaskan Native</t>
  </si>
  <si>
    <t>Asian &amp; Native Hawaiian/Pacific Islander</t>
  </si>
  <si>
    <t>Black/African American</t>
  </si>
  <si>
    <t>Hispanic/Latino</t>
  </si>
  <si>
    <t>White</t>
  </si>
  <si>
    <t>Other (More than one race)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</si>
  <si>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</si>
  <si>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</si>
  <si>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</si>
  <si>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</si>
  <si>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</si>
  <si>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</si>
  <si>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</si>
  <si>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</si>
  <si>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</si>
  <si>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</si>
  <si>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</si>
  <si>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</si>
  <si>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Racial-Ethnic Group</t>
  </si>
  <si>
    <t>Male Avg Salary</t>
  </si>
  <si>
    <t>Female Avg Salary</t>
  </si>
  <si>
    <t>Male % of White Male Avg Salary</t>
  </si>
  <si>
    <t>Male Pay Gap % Relative to White Males</t>
  </si>
  <si>
    <t>Female % of White Male Avg Salary</t>
  </si>
  <si>
    <t>Female Pay Gap % Relative to White Males</t>
  </si>
  <si>
    <t>Appendix 10: Gaps for GS Employees for Each Racial/Ethnic Group by Grade Level (September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</si>
</sst>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sz val="18"/>
      <color theme="3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165" fontId="3" fillId="0" borderId="1" xfId="1" applyNumberFormat="1" applyFont="1" applyBorder="1"/>
    <xf numFmtId="164" fontId="3" fillId="0" borderId="1" xfId="2" applyNumberFormat="1" applyFont="1" applyBorder="1"/>
    <xf numFmtId="164" fontId="3" fillId="0" borderId="1" xfId="0" applyNumberFormat="1" applyFont="1" applyBorder="1"/>
    <xf numFmtId="0" fontId="3" fillId="0" borderId="2" xfId="0" applyFont="1" applyBorder="1"/>
    <xf numFmtId="9" fontId="3" fillId="2" borderId="1" xfId="2" applyFont="1" applyFill="1" applyBorder="1"/>
    <xf numFmtId="9" fontId="3" fillId="2" borderId="1" xfId="0" applyNumberFormat="1" applyFont="1" applyFill="1" applyBorder="1"/>
    <xf numFmtId="0" fontId="5" fillId="0" borderId="0" xfId="3" applyFont="1"/>
  </cellXfs>
  <cellStyles count="4">
    <cellStyle name="Currency" xfId="1" builtinId="4"/>
    <cellStyle name="Normal" xfId="0" builtinId="0"/>
    <cellStyle name="Percent" xfId="2" builtinId="5"/>
    <cellStyle name="Title" xfId="3" builtinId="1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4979D4-B2DE-4001-8FE1-7295B74CB9BC}" name="GapsforGSEmployeesForEachRacialEthnicGroupByGSGrade" displayName="GapsforGSEmployeesForEachRacialEthnicGroupByGSGrade" ref="A2:H80" totalsRowShown="0" headerRowDxfId="11" dataDxfId="9" headerRowBorderDxfId="10" tableBorderDxfId="8" dataCellStyle="Percent">
  <autoFilter ref="A2:H80" xr:uid="{D14979D4-B2DE-4001-8FE1-7295B74CB9BC}"/>
  <tableColumns count="8">
    <tableColumn id="1" xr3:uid="{CAFBA7DC-608F-4DDA-9FB2-2BD9F3AE6A01}" name="Grade" dataDxfId="7"/>
    <tableColumn id="2" xr3:uid="{C46ECC70-CA08-4716-87C3-9A5FA3FC56C0}" name="Racial-Ethnic Group" dataDxfId="6"/>
    <tableColumn id="3" xr3:uid="{A494A1D2-5D60-4079-865A-E1D640C4870C}" name="Male Avg Salary" dataDxfId="5" dataCellStyle="Currency"/>
    <tableColumn id="4" xr3:uid="{9AA468AE-6EFC-4802-A788-CD44E9D1108D}" name="Male % of White Male Avg Salary" dataDxfId="4" dataCellStyle="Percent"/>
    <tableColumn id="5" xr3:uid="{E23D63BA-9965-462D-A999-E3A118C707DE}" name="Male Pay Gap % Relative to White Males" dataDxfId="3" dataCellStyle="Percent"/>
    <tableColumn id="6" xr3:uid="{BEF4BD83-48C3-495A-B24A-967088C699DA}" name="Female Avg Salary" dataDxfId="2" dataCellStyle="Currency"/>
    <tableColumn id="7" xr3:uid="{73BAA387-79EC-4B49-A610-9137597E4FA0}" name="Female % of White Male Avg Salary" dataDxfId="1"/>
    <tableColumn id="8" xr3:uid="{7C79FF38-0E52-4690-B67E-CD6329F20827}" name="Female Pay Gap % Relative to White Males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E3DC-E852-4512-B23B-7C276B1FE50E}">
  <dimension ref="A1:H80"/>
  <sheetViews>
    <sheetView tabSelected="1" zoomScaleNormal="100" workbookViewId="0">
      <selection activeCell="J2" sqref="J2"/>
    </sheetView>
  </sheetViews>
  <sheetFormatPr defaultRowHeight="14.4" x14ac:dyDescent="0.3"/>
  <cols>
    <col min="1" max="1" width="8.5546875" customWidth="1"/>
    <col min="2" max="2" width="36.6640625" customWidth="1"/>
    <col min="3" max="3" width="12.5546875" customWidth="1"/>
    <col min="4" max="4" width="13.33203125" customWidth="1"/>
    <col min="5" max="5" width="11.6640625" customWidth="1"/>
    <col min="6" max="6" width="11.88671875" customWidth="1"/>
    <col min="7" max="7" width="14.109375" customWidth="1"/>
    <col min="8" max="8" width="13.109375" customWidth="1"/>
  </cols>
  <sheetData>
    <row r="1" spans="1:8" ht="23.4" x14ac:dyDescent="0.45">
      <c r="A1" s="13" t="s">
        <v>27</v>
      </c>
      <c r="B1" s="1"/>
      <c r="C1" s="1"/>
      <c r="D1" s="1"/>
      <c r="E1" s="1"/>
      <c r="F1" s="1"/>
      <c r="G1" s="1"/>
      <c r="H1" s="1"/>
    </row>
    <row r="2" spans="1:8" ht="57.6" x14ac:dyDescent="0.3">
      <c r="A2" s="2" t="s">
        <v>0</v>
      </c>
      <c r="B2" s="3" t="s">
        <v>20</v>
      </c>
      <c r="C2" s="4" t="s">
        <v>21</v>
      </c>
      <c r="D2" s="4" t="s">
        <v>23</v>
      </c>
      <c r="E2" s="4" t="s">
        <v>24</v>
      </c>
      <c r="F2" s="4" t="s">
        <v>22</v>
      </c>
      <c r="G2" s="4" t="s">
        <v>25</v>
      </c>
      <c r="H2" s="4" t="s">
        <v>26</v>
      </c>
    </row>
    <row r="3" spans="1:8" x14ac:dyDescent="0.3">
      <c r="A3" s="5" t="s">
        <v>1</v>
      </c>
      <c r="B3" s="6" t="s">
        <v>2</v>
      </c>
      <c r="C3" s="7">
        <v>36082.275862069</v>
      </c>
      <c r="D3" s="8">
        <f>C3/C$7</f>
        <v>1.0076587351891171</v>
      </c>
      <c r="E3" s="9">
        <f>1-D3</f>
        <v>-7.658735189117083E-3</v>
      </c>
      <c r="F3" s="7">
        <v>35919.619047619002</v>
      </c>
      <c r="G3" s="8">
        <f>F3/C$7</f>
        <v>1.0031162678418488</v>
      </c>
      <c r="H3" s="8">
        <f>1-G3</f>
        <v>-3.1162678418488188E-3</v>
      </c>
    </row>
    <row r="4" spans="1:8" x14ac:dyDescent="0.3">
      <c r="A4" s="5" t="s">
        <v>1</v>
      </c>
      <c r="B4" s="6" t="s">
        <v>3</v>
      </c>
      <c r="C4" s="7">
        <v>34245.375000000095</v>
      </c>
      <c r="D4" s="8">
        <f t="shared" ref="D4:D6" si="0">C4/C$7</f>
        <v>0.95636016393447076</v>
      </c>
      <c r="E4" s="9">
        <f t="shared" ref="E4:E6" si="1">1-D4</f>
        <v>4.3639836065529236E-2</v>
      </c>
      <c r="F4" s="7">
        <v>37032.736434108774</v>
      </c>
      <c r="G4" s="8">
        <f t="shared" ref="G4:G8" si="2">F4/C$7</f>
        <v>1.0342019582809712</v>
      </c>
      <c r="H4" s="8">
        <f t="shared" ref="H4:H67" si="3">1-G4</f>
        <v>-3.4201958280971168E-2</v>
      </c>
    </row>
    <row r="5" spans="1:8" x14ac:dyDescent="0.3">
      <c r="A5" s="5" t="s">
        <v>1</v>
      </c>
      <c r="B5" s="6" t="s">
        <v>4</v>
      </c>
      <c r="C5" s="7">
        <v>35868.802325580997</v>
      </c>
      <c r="D5" s="8">
        <f t="shared" si="0"/>
        <v>1.0016971247132109</v>
      </c>
      <c r="E5" s="9">
        <f t="shared" si="1"/>
        <v>-1.6971247132109291E-3</v>
      </c>
      <c r="F5" s="7">
        <v>36027.894894894998</v>
      </c>
      <c r="G5" s="8">
        <f t="shared" si="2"/>
        <v>1.0061400544714598</v>
      </c>
      <c r="H5" s="8">
        <f t="shared" si="3"/>
        <v>-6.1400544714598215E-3</v>
      </c>
    </row>
    <row r="6" spans="1:8" x14ac:dyDescent="0.3">
      <c r="A6" s="5" t="s">
        <v>1</v>
      </c>
      <c r="B6" s="6" t="s">
        <v>5</v>
      </c>
      <c r="C6" s="7">
        <v>34980.343137254997</v>
      </c>
      <c r="D6" s="8">
        <f t="shared" si="0"/>
        <v>0.97688539539219921</v>
      </c>
      <c r="E6" s="9">
        <f t="shared" si="1"/>
        <v>2.3114604607800793E-2</v>
      </c>
      <c r="F6" s="7">
        <v>36467.215053763</v>
      </c>
      <c r="G6" s="8">
        <f t="shared" si="2"/>
        <v>1.018408814826828</v>
      </c>
      <c r="H6" s="8">
        <f t="shared" si="3"/>
        <v>-1.8408814826827991E-2</v>
      </c>
    </row>
    <row r="7" spans="1:8" x14ac:dyDescent="0.3">
      <c r="A7" s="5" t="s">
        <v>1</v>
      </c>
      <c r="B7" s="6" t="s">
        <v>6</v>
      </c>
      <c r="C7" s="7">
        <v>35808.03163017</v>
      </c>
      <c r="D7" s="11">
        <f>GapsforGSEmployeesForEachRacialEthnicGroupByGSGrade[[#This Row],[Male Avg Salary]]/GapsforGSEmployeesForEachRacialEthnicGroupByGSGrade[[#This Row],[Male Avg Salary]]</f>
        <v>1</v>
      </c>
      <c r="E7" s="12">
        <f>1-GapsforGSEmployeesForEachRacialEthnicGroupByGSGrade[[#This Row],[Male % of White Male Avg Salary]]</f>
        <v>0</v>
      </c>
      <c r="F7" s="7">
        <v>35443.182149362001</v>
      </c>
      <c r="G7" s="8">
        <f t="shared" si="2"/>
        <v>0.98981095960324728</v>
      </c>
      <c r="H7" s="8">
        <f t="shared" si="3"/>
        <v>1.0189040396752724E-2</v>
      </c>
    </row>
    <row r="8" spans="1:8" x14ac:dyDescent="0.3">
      <c r="A8" s="5" t="s">
        <v>1</v>
      </c>
      <c r="B8" s="6" t="s">
        <v>7</v>
      </c>
      <c r="C8" s="7">
        <v>34823</v>
      </c>
      <c r="D8" s="8">
        <f>C8/C7</f>
        <v>0.97249132149056572</v>
      </c>
      <c r="E8" s="8">
        <f>1-D8</f>
        <v>2.7508678509434281E-2</v>
      </c>
      <c r="F8" s="7">
        <v>35199.833333333001</v>
      </c>
      <c r="G8" s="8">
        <f t="shared" si="2"/>
        <v>0.98301503128910994</v>
      </c>
      <c r="H8" s="8">
        <f t="shared" si="3"/>
        <v>1.6984968710890058E-2</v>
      </c>
    </row>
    <row r="9" spans="1:8" x14ac:dyDescent="0.3">
      <c r="A9" s="5" t="s">
        <v>8</v>
      </c>
      <c r="B9" s="6" t="s">
        <v>2</v>
      </c>
      <c r="C9" s="7">
        <v>37413.070110701003</v>
      </c>
      <c r="D9" s="8">
        <f>C9/C$13</f>
        <v>0.95569932749737119</v>
      </c>
      <c r="E9" s="8">
        <f>1-D9</f>
        <v>4.4300672502628813E-2</v>
      </c>
      <c r="F9" s="7">
        <v>37958.517884913999</v>
      </c>
      <c r="G9" s="9">
        <f>F9/C$13</f>
        <v>0.96963253504911395</v>
      </c>
      <c r="H9" s="8">
        <f t="shared" si="3"/>
        <v>3.0367464950886047E-2</v>
      </c>
    </row>
    <row r="10" spans="1:8" x14ac:dyDescent="0.3">
      <c r="A10" s="5" t="s">
        <v>8</v>
      </c>
      <c r="B10" s="6" t="s">
        <v>3</v>
      </c>
      <c r="C10" s="7">
        <v>39874.740331491579</v>
      </c>
      <c r="D10" s="8">
        <f t="shared" ref="D10:D12" si="4">C10/C$13</f>
        <v>1.0185815386489483</v>
      </c>
      <c r="E10" s="8">
        <f t="shared" ref="E10:E12" si="5">1-D10</f>
        <v>-1.8581538648948293E-2</v>
      </c>
      <c r="F10" s="7">
        <v>40584.669584245137</v>
      </c>
      <c r="G10" s="9">
        <f t="shared" ref="G10:G14" si="6">F10/C$13</f>
        <v>1.0367163484205</v>
      </c>
      <c r="H10" s="8">
        <f t="shared" si="3"/>
        <v>-3.6716348420499978E-2</v>
      </c>
    </row>
    <row r="11" spans="1:8" x14ac:dyDescent="0.3">
      <c r="A11" s="5" t="s">
        <v>8</v>
      </c>
      <c r="B11" s="6" t="s">
        <v>4</v>
      </c>
      <c r="C11" s="7">
        <v>39589.509698276001</v>
      </c>
      <c r="D11" s="8">
        <f t="shared" si="4"/>
        <v>1.0112954559099696</v>
      </c>
      <c r="E11" s="8">
        <f t="shared" si="5"/>
        <v>-1.1295455909969609E-2</v>
      </c>
      <c r="F11" s="7">
        <v>39650.067946058</v>
      </c>
      <c r="G11" s="9">
        <f t="shared" si="6"/>
        <v>1.0128423879449091</v>
      </c>
      <c r="H11" s="8">
        <f t="shared" si="3"/>
        <v>-1.2842387944909106E-2</v>
      </c>
    </row>
    <row r="12" spans="1:8" x14ac:dyDescent="0.3">
      <c r="A12" s="5" t="s">
        <v>8</v>
      </c>
      <c r="B12" s="6" t="s">
        <v>5</v>
      </c>
      <c r="C12" s="7">
        <v>38026.874720357999</v>
      </c>
      <c r="D12" s="8">
        <f t="shared" si="4"/>
        <v>0.97137867834797653</v>
      </c>
      <c r="E12" s="8">
        <f t="shared" si="5"/>
        <v>2.8621321652023468E-2</v>
      </c>
      <c r="F12" s="7">
        <v>39073.917597765001</v>
      </c>
      <c r="G12" s="9">
        <f t="shared" si="6"/>
        <v>0.9981248975392365</v>
      </c>
      <c r="H12" s="8">
        <f t="shared" si="3"/>
        <v>1.8751024607635003E-3</v>
      </c>
    </row>
    <row r="13" spans="1:8" x14ac:dyDescent="0.3">
      <c r="A13" s="5" t="s">
        <v>8</v>
      </c>
      <c r="B13" s="6" t="s">
        <v>6</v>
      </c>
      <c r="C13" s="7">
        <v>39147.322839152999</v>
      </c>
      <c r="D13" s="11">
        <f>GapsforGSEmployeesForEachRacialEthnicGroupByGSGrade[[#This Row],[Male Avg Salary]]/GapsforGSEmployeesForEachRacialEthnicGroupByGSGrade[[#This Row],[Male Avg Salary]]</f>
        <v>1</v>
      </c>
      <c r="E13" s="12">
        <f>1-GapsforGSEmployeesForEachRacialEthnicGroupByGSGrade[[#This Row],[Male % of White Male Avg Salary]]</f>
        <v>0</v>
      </c>
      <c r="F13" s="7">
        <v>39084.440499671</v>
      </c>
      <c r="G13" s="9">
        <f t="shared" si="6"/>
        <v>0.99839370013269191</v>
      </c>
      <c r="H13" s="8">
        <f t="shared" si="3"/>
        <v>1.6062998673080919E-3</v>
      </c>
    </row>
    <row r="14" spans="1:8" x14ac:dyDescent="0.3">
      <c r="A14" s="5" t="s">
        <v>8</v>
      </c>
      <c r="B14" s="6" t="s">
        <v>7</v>
      </c>
      <c r="C14" s="7">
        <v>37045.554216867</v>
      </c>
      <c r="D14" s="8">
        <f>C14/C13</f>
        <v>0.94631130637153238</v>
      </c>
      <c r="E14" s="8">
        <f>1-D14</f>
        <v>5.3688693628467621E-2</v>
      </c>
      <c r="F14" s="7">
        <v>37798.919354839003</v>
      </c>
      <c r="G14" s="9">
        <f t="shared" si="6"/>
        <v>0.96555566545752658</v>
      </c>
      <c r="H14" s="8">
        <f t="shared" si="3"/>
        <v>3.444433454247342E-2</v>
      </c>
    </row>
    <row r="15" spans="1:8" x14ac:dyDescent="0.3">
      <c r="A15" s="5" t="s">
        <v>9</v>
      </c>
      <c r="B15" s="6" t="s">
        <v>2</v>
      </c>
      <c r="C15" s="7">
        <v>42385.321503132</v>
      </c>
      <c r="D15" s="8">
        <f>C15/C$19</f>
        <v>0.9859747103712847</v>
      </c>
      <c r="E15" s="8">
        <f t="shared" ref="E15:E18" si="7">1-D15</f>
        <v>1.4025289628715298E-2</v>
      </c>
      <c r="F15" s="7">
        <v>43261.077039274998</v>
      </c>
      <c r="G15" s="9">
        <f>F15/C$19</f>
        <v>1.0063466877559752</v>
      </c>
      <c r="H15" s="8">
        <f t="shared" si="3"/>
        <v>-6.3466877559752444E-3</v>
      </c>
    </row>
    <row r="16" spans="1:8" x14ac:dyDescent="0.3">
      <c r="A16" s="5" t="s">
        <v>9</v>
      </c>
      <c r="B16" s="6" t="s">
        <v>3</v>
      </c>
      <c r="C16" s="7">
        <v>45554.56496517278</v>
      </c>
      <c r="D16" s="8">
        <f t="shared" ref="D16:D18" si="8">C16/C$19</f>
        <v>1.0596982022256722</v>
      </c>
      <c r="E16" s="8">
        <f t="shared" si="7"/>
        <v>-5.9698202225672237E-2</v>
      </c>
      <c r="F16" s="7">
        <v>45104.396866584342</v>
      </c>
      <c r="G16" s="9">
        <f t="shared" ref="G16:G20" si="9">F16/C$19</f>
        <v>1.0492263137302333</v>
      </c>
      <c r="H16" s="8">
        <f t="shared" si="3"/>
        <v>-4.922631373023334E-2</v>
      </c>
    </row>
    <row r="17" spans="1:8" x14ac:dyDescent="0.3">
      <c r="A17" s="5" t="s">
        <v>9</v>
      </c>
      <c r="B17" s="6" t="s">
        <v>4</v>
      </c>
      <c r="C17" s="7">
        <v>43950.390609390997</v>
      </c>
      <c r="D17" s="8">
        <f t="shared" si="8"/>
        <v>1.0223816197453408</v>
      </c>
      <c r="E17" s="8">
        <f t="shared" si="7"/>
        <v>-2.2381619745340808E-2</v>
      </c>
      <c r="F17" s="7">
        <v>43598.746143456003</v>
      </c>
      <c r="G17" s="9">
        <f t="shared" si="9"/>
        <v>1.0142016051044633</v>
      </c>
      <c r="H17" s="8">
        <f t="shared" si="3"/>
        <v>-1.4201605104463333E-2</v>
      </c>
    </row>
    <row r="18" spans="1:8" x14ac:dyDescent="0.3">
      <c r="A18" s="5" t="s">
        <v>9</v>
      </c>
      <c r="B18" s="6" t="s">
        <v>5</v>
      </c>
      <c r="C18" s="7">
        <v>42114.623014336001</v>
      </c>
      <c r="D18" s="8">
        <f t="shared" si="8"/>
        <v>0.9796776751094699</v>
      </c>
      <c r="E18" s="8">
        <f t="shared" si="7"/>
        <v>2.0322324890530097E-2</v>
      </c>
      <c r="F18" s="7">
        <v>42056.406652099999</v>
      </c>
      <c r="G18" s="9">
        <f t="shared" si="9"/>
        <v>0.97832343598000449</v>
      </c>
      <c r="H18" s="8">
        <f t="shared" si="3"/>
        <v>2.1676564019995515E-2</v>
      </c>
    </row>
    <row r="19" spans="1:8" x14ac:dyDescent="0.3">
      <c r="A19" s="5" t="s">
        <v>9</v>
      </c>
      <c r="B19" s="6" t="s">
        <v>6</v>
      </c>
      <c r="C19" s="7">
        <v>42988.244076941002</v>
      </c>
      <c r="D19" s="11">
        <f>GapsforGSEmployeesForEachRacialEthnicGroupByGSGrade[[#This Row],[Male Avg Salary]]/GapsforGSEmployeesForEachRacialEthnicGroupByGSGrade[[#This Row],[Male Avg Salary]]</f>
        <v>1</v>
      </c>
      <c r="E19" s="11">
        <f>1-GapsforGSEmployeesForEachRacialEthnicGroupByGSGrade[[#This Row],[Male % of White Male Avg Salary]]</f>
        <v>0</v>
      </c>
      <c r="F19" s="7">
        <v>42368.593733749003</v>
      </c>
      <c r="G19" s="9">
        <f t="shared" si="9"/>
        <v>0.9855855860945858</v>
      </c>
      <c r="H19" s="8">
        <f t="shared" si="3"/>
        <v>1.4414413905414203E-2</v>
      </c>
    </row>
    <row r="20" spans="1:8" x14ac:dyDescent="0.3">
      <c r="A20" s="5" t="s">
        <v>9</v>
      </c>
      <c r="B20" s="6" t="s">
        <v>7</v>
      </c>
      <c r="C20" s="7">
        <v>43463.199475066001</v>
      </c>
      <c r="D20" s="8">
        <f>C20/C19</f>
        <v>1.011048494962365</v>
      </c>
      <c r="E20" s="8">
        <f>1-D20</f>
        <v>-1.1048494962365041E-2</v>
      </c>
      <c r="F20" s="7">
        <v>42159.915351506002</v>
      </c>
      <c r="G20" s="9">
        <f t="shared" si="9"/>
        <v>0.98073127332318011</v>
      </c>
      <c r="H20" s="8">
        <f t="shared" si="3"/>
        <v>1.9268726676819892E-2</v>
      </c>
    </row>
    <row r="21" spans="1:8" x14ac:dyDescent="0.3">
      <c r="A21" s="5" t="s">
        <v>10</v>
      </c>
      <c r="B21" s="6" t="s">
        <v>2</v>
      </c>
      <c r="C21" s="7">
        <v>49013.393772894</v>
      </c>
      <c r="D21" s="8">
        <f>C21/C$25</f>
        <v>0.99945835432596386</v>
      </c>
      <c r="E21" s="8">
        <f t="shared" ref="E21:E24" si="10">1-D21</f>
        <v>5.4164567403613972E-4</v>
      </c>
      <c r="F21" s="7">
        <v>49386.613646842001</v>
      </c>
      <c r="G21" s="9">
        <f>F21/C$25</f>
        <v>1.0070688805985621</v>
      </c>
      <c r="H21" s="8">
        <f t="shared" si="3"/>
        <v>-7.0688805985621439E-3</v>
      </c>
    </row>
    <row r="22" spans="1:8" x14ac:dyDescent="0.3">
      <c r="A22" s="5" t="s">
        <v>10</v>
      </c>
      <c r="B22" s="6" t="s">
        <v>3</v>
      </c>
      <c r="C22" s="7">
        <v>54268.436420135971</v>
      </c>
      <c r="D22" s="8">
        <f t="shared" ref="D22:D24" si="11">C22/C$25</f>
        <v>1.1066167425098454</v>
      </c>
      <c r="E22" s="8">
        <f t="shared" si="10"/>
        <v>-0.10661674250984543</v>
      </c>
      <c r="F22" s="7">
        <v>54951.021393657174</v>
      </c>
      <c r="G22" s="9">
        <f t="shared" ref="G22:G26" si="12">F22/C$25</f>
        <v>1.1205356981627472</v>
      </c>
      <c r="H22" s="8">
        <f t="shared" si="3"/>
        <v>-0.12053569816274723</v>
      </c>
    </row>
    <row r="23" spans="1:8" x14ac:dyDescent="0.3">
      <c r="A23" s="5" t="s">
        <v>10</v>
      </c>
      <c r="B23" s="6" t="s">
        <v>4</v>
      </c>
      <c r="C23" s="7">
        <v>50044.513333333001</v>
      </c>
      <c r="D23" s="8">
        <f t="shared" si="11"/>
        <v>1.0204844653470622</v>
      </c>
      <c r="E23" s="8">
        <f t="shared" si="10"/>
        <v>-2.0484465347062164E-2</v>
      </c>
      <c r="F23" s="7">
        <v>50031.968806295998</v>
      </c>
      <c r="G23" s="9">
        <f t="shared" si="12"/>
        <v>1.0202286631798769</v>
      </c>
      <c r="H23" s="8">
        <f t="shared" si="3"/>
        <v>-2.0228663179876927E-2</v>
      </c>
    </row>
    <row r="24" spans="1:8" x14ac:dyDescent="0.3">
      <c r="A24" s="5" t="s">
        <v>10</v>
      </c>
      <c r="B24" s="6" t="s">
        <v>5</v>
      </c>
      <c r="C24" s="7">
        <v>49154.801582471002</v>
      </c>
      <c r="D24" s="8">
        <f t="shared" si="11"/>
        <v>1.00234187668117</v>
      </c>
      <c r="E24" s="8">
        <f t="shared" si="10"/>
        <v>-2.3418766811700298E-3</v>
      </c>
      <c r="F24" s="7">
        <v>49206.039613847999</v>
      </c>
      <c r="G24" s="9">
        <f t="shared" si="12"/>
        <v>1.0033866988119584</v>
      </c>
      <c r="H24" s="8">
        <f t="shared" si="3"/>
        <v>-3.3866988119584107E-3</v>
      </c>
    </row>
    <row r="25" spans="1:8" x14ac:dyDescent="0.3">
      <c r="A25" s="5" t="s">
        <v>10</v>
      </c>
      <c r="B25" s="6" t="s">
        <v>6</v>
      </c>
      <c r="C25" s="7">
        <v>49039.956052945003</v>
      </c>
      <c r="D25" s="11">
        <f>GapsforGSEmployeesForEachRacialEthnicGroupByGSGrade[[#This Row],[Male Avg Salary]]/GapsforGSEmployeesForEachRacialEthnicGroupByGSGrade[[#This Row],[Male Avg Salary]]</f>
        <v>1</v>
      </c>
      <c r="E25" s="12">
        <f>1-GapsforGSEmployeesForEachRacialEthnicGroupByGSGrade[[#This Row],[Male % of White Male Avg Salary]]</f>
        <v>0</v>
      </c>
      <c r="F25" s="7">
        <v>49616.077021782003</v>
      </c>
      <c r="G25" s="9">
        <f t="shared" si="12"/>
        <v>1.0117479911322718</v>
      </c>
      <c r="H25" s="8">
        <f t="shared" si="3"/>
        <v>-1.1747991132271762E-2</v>
      </c>
    </row>
    <row r="26" spans="1:8" x14ac:dyDescent="0.3">
      <c r="A26" s="5" t="s">
        <v>10</v>
      </c>
      <c r="B26" s="6" t="s">
        <v>7</v>
      </c>
      <c r="C26" s="7">
        <v>49084.045126354002</v>
      </c>
      <c r="D26" s="8">
        <f>C26/C25</f>
        <v>1.0008990439012915</v>
      </c>
      <c r="E26" s="8">
        <f>1-D26</f>
        <v>-8.9904390129147416E-4</v>
      </c>
      <c r="F26" s="7">
        <v>49252.356267672003</v>
      </c>
      <c r="G26" s="9">
        <f t="shared" si="12"/>
        <v>1.0043311664981447</v>
      </c>
      <c r="H26" s="8">
        <f t="shared" si="3"/>
        <v>-4.3311664981446896E-3</v>
      </c>
    </row>
    <row r="27" spans="1:8" x14ac:dyDescent="0.3">
      <c r="A27" s="5" t="s">
        <v>11</v>
      </c>
      <c r="B27" s="6" t="s">
        <v>2</v>
      </c>
      <c r="C27" s="7">
        <v>54391.052760735998</v>
      </c>
      <c r="D27" s="8">
        <f>C27/C$31</f>
        <v>1.008105046833554</v>
      </c>
      <c r="E27" s="8">
        <f t="shared" ref="E27:E30" si="13">1-D27</f>
        <v>-8.1050468335539527E-3</v>
      </c>
      <c r="F27" s="7">
        <v>54579.300834201997</v>
      </c>
      <c r="G27" s="9">
        <f>F27/C$31</f>
        <v>1.0115941102600807</v>
      </c>
      <c r="H27" s="8">
        <f t="shared" si="3"/>
        <v>-1.1594110260080726E-2</v>
      </c>
    </row>
    <row r="28" spans="1:8" x14ac:dyDescent="0.3">
      <c r="A28" s="5" t="s">
        <v>11</v>
      </c>
      <c r="B28" s="6" t="s">
        <v>3</v>
      </c>
      <c r="C28" s="7">
        <v>56686.217660162467</v>
      </c>
      <c r="D28" s="8">
        <f t="shared" ref="D28:D30" si="14">C28/C$31</f>
        <v>1.0506445308292991</v>
      </c>
      <c r="E28" s="8">
        <f t="shared" si="13"/>
        <v>-5.0644530829299095E-2</v>
      </c>
      <c r="F28" s="7">
        <v>55787.002446008642</v>
      </c>
      <c r="G28" s="9">
        <f t="shared" ref="G28:G32" si="15">F28/C$31</f>
        <v>1.0339781243236985</v>
      </c>
      <c r="H28" s="8">
        <f t="shared" si="3"/>
        <v>-3.3978124323698511E-2</v>
      </c>
    </row>
    <row r="29" spans="1:8" x14ac:dyDescent="0.3">
      <c r="A29" s="5" t="s">
        <v>11</v>
      </c>
      <c r="B29" s="6" t="s">
        <v>4</v>
      </c>
      <c r="C29" s="7">
        <v>54607.758004206997</v>
      </c>
      <c r="D29" s="8">
        <f t="shared" si="14"/>
        <v>1.012121546579926</v>
      </c>
      <c r="E29" s="8">
        <f t="shared" si="13"/>
        <v>-1.2121546579926035E-2</v>
      </c>
      <c r="F29" s="7">
        <v>54743.478546033999</v>
      </c>
      <c r="G29" s="9">
        <f t="shared" si="15"/>
        <v>1.0146370441890027</v>
      </c>
      <c r="H29" s="8">
        <f t="shared" si="3"/>
        <v>-1.463704418900269E-2</v>
      </c>
    </row>
    <row r="30" spans="1:8" x14ac:dyDescent="0.3">
      <c r="A30" s="5" t="s">
        <v>11</v>
      </c>
      <c r="B30" s="6" t="s">
        <v>5</v>
      </c>
      <c r="C30" s="7">
        <v>54435.787708516</v>
      </c>
      <c r="D30" s="8">
        <f t="shared" si="14"/>
        <v>1.0089341818537059</v>
      </c>
      <c r="E30" s="8">
        <f t="shared" si="13"/>
        <v>-8.9341818537058693E-3</v>
      </c>
      <c r="F30" s="7">
        <v>53719.564496124003</v>
      </c>
      <c r="G30" s="9">
        <f t="shared" si="15"/>
        <v>0.99565942068576374</v>
      </c>
      <c r="H30" s="8">
        <f t="shared" si="3"/>
        <v>4.3405793142362592E-3</v>
      </c>
    </row>
    <row r="31" spans="1:8" x14ac:dyDescent="0.3">
      <c r="A31" s="5" t="s">
        <v>11</v>
      </c>
      <c r="B31" s="6" t="s">
        <v>6</v>
      </c>
      <c r="C31" s="7">
        <v>53953.755049216001</v>
      </c>
      <c r="D31" s="11">
        <f>GapsforGSEmployeesForEachRacialEthnicGroupByGSGrade[[#This Row],[Male Avg Salary]]/GapsforGSEmployeesForEachRacialEthnicGroupByGSGrade[[#This Row],[Male Avg Salary]]</f>
        <v>1</v>
      </c>
      <c r="E31" s="12">
        <f>1-GapsforGSEmployeesForEachRacialEthnicGroupByGSGrade[[#This Row],[Male % of White Male Avg Salary]]</f>
        <v>0</v>
      </c>
      <c r="F31" s="7">
        <v>53249.429196539997</v>
      </c>
      <c r="G31" s="9">
        <f t="shared" si="15"/>
        <v>0.98694574915066569</v>
      </c>
      <c r="H31" s="8">
        <f t="shared" si="3"/>
        <v>1.3054250849334315E-2</v>
      </c>
    </row>
    <row r="32" spans="1:8" x14ac:dyDescent="0.3">
      <c r="A32" s="5" t="s">
        <v>11</v>
      </c>
      <c r="B32" s="6" t="s">
        <v>7</v>
      </c>
      <c r="C32" s="7">
        <v>53637.142608695998</v>
      </c>
      <c r="D32" s="8">
        <f>C32/C31</f>
        <v>0.99413178118499457</v>
      </c>
      <c r="E32" s="8">
        <f>1-D32</f>
        <v>5.8682188150054326E-3</v>
      </c>
      <c r="F32" s="7">
        <v>52933.590841949997</v>
      </c>
      <c r="G32" s="9">
        <f t="shared" si="15"/>
        <v>0.98109187754706928</v>
      </c>
      <c r="H32" s="8">
        <f t="shared" si="3"/>
        <v>1.890812245293072E-2</v>
      </c>
    </row>
    <row r="33" spans="1:8" x14ac:dyDescent="0.3">
      <c r="A33" s="5" t="s">
        <v>12</v>
      </c>
      <c r="B33" s="6" t="s">
        <v>2</v>
      </c>
      <c r="C33" s="7">
        <v>62376.872860636002</v>
      </c>
      <c r="D33" s="8">
        <f>C33/C$37</f>
        <v>0.99658620686463506</v>
      </c>
      <c r="E33" s="8">
        <f t="shared" ref="E33:E36" si="16">1-D33</f>
        <v>3.4137931353649398E-3</v>
      </c>
      <c r="F33" s="7">
        <v>61190.767663043</v>
      </c>
      <c r="G33" s="9">
        <f>F33/C$37</f>
        <v>0.97763597698612514</v>
      </c>
      <c r="H33" s="8">
        <f t="shared" si="3"/>
        <v>2.2364023013874856E-2</v>
      </c>
    </row>
    <row r="34" spans="1:8" x14ac:dyDescent="0.3">
      <c r="A34" s="5" t="s">
        <v>12</v>
      </c>
      <c r="B34" s="6" t="s">
        <v>3</v>
      </c>
      <c r="C34" s="7">
        <v>65063.714660374935</v>
      </c>
      <c r="D34" s="8">
        <f t="shared" ref="D34:D36" si="17">C34/C$37</f>
        <v>1.0395134867176936</v>
      </c>
      <c r="E34" s="8">
        <f t="shared" si="16"/>
        <v>-3.9513486717693613E-2</v>
      </c>
      <c r="F34" s="7">
        <v>63886.962710928543</v>
      </c>
      <c r="G34" s="9">
        <f t="shared" ref="G34:G38" si="18">F34/C$37</f>
        <v>1.0207126923216761</v>
      </c>
      <c r="H34" s="8">
        <f t="shared" si="3"/>
        <v>-2.0712692321676052E-2</v>
      </c>
    </row>
    <row r="35" spans="1:8" x14ac:dyDescent="0.3">
      <c r="A35" s="5" t="s">
        <v>12</v>
      </c>
      <c r="B35" s="6" t="s">
        <v>4</v>
      </c>
      <c r="C35" s="7">
        <v>63291.618228719002</v>
      </c>
      <c r="D35" s="8">
        <f t="shared" si="17"/>
        <v>1.0112009602951511</v>
      </c>
      <c r="E35" s="8">
        <f t="shared" si="16"/>
        <v>-1.1200960295151052E-2</v>
      </c>
      <c r="F35" s="7">
        <v>61618.498172435997</v>
      </c>
      <c r="G35" s="9">
        <f t="shared" si="18"/>
        <v>0.98446976499708605</v>
      </c>
      <c r="H35" s="8">
        <f t="shared" si="3"/>
        <v>1.553023500291395E-2</v>
      </c>
    </row>
    <row r="36" spans="1:8" x14ac:dyDescent="0.3">
      <c r="A36" s="5" t="s">
        <v>12</v>
      </c>
      <c r="B36" s="6" t="s">
        <v>5</v>
      </c>
      <c r="C36" s="7">
        <v>63245.532395114002</v>
      </c>
      <c r="D36" s="8">
        <f t="shared" si="17"/>
        <v>1.0104646536482111</v>
      </c>
      <c r="E36" s="8">
        <f t="shared" si="16"/>
        <v>-1.0464653648211142E-2</v>
      </c>
      <c r="F36" s="7">
        <v>60936.576390773</v>
      </c>
      <c r="G36" s="9">
        <f t="shared" si="18"/>
        <v>0.97357480007500241</v>
      </c>
      <c r="H36" s="8">
        <f t="shared" si="3"/>
        <v>2.6425199924997589E-2</v>
      </c>
    </row>
    <row r="37" spans="1:8" x14ac:dyDescent="0.3">
      <c r="A37" s="5" t="s">
        <v>12</v>
      </c>
      <c r="B37" s="6" t="s">
        <v>6</v>
      </c>
      <c r="C37" s="7">
        <v>62590.544030185003</v>
      </c>
      <c r="D37" s="11">
        <f>GapsforGSEmployeesForEachRacialEthnicGroupByGSGrade[[#This Row],[Male Avg Salary]]/GapsforGSEmployeesForEachRacialEthnicGroupByGSGrade[[#This Row],[Male Avg Salary]]</f>
        <v>1</v>
      </c>
      <c r="E37" s="12">
        <f>1-GapsforGSEmployeesForEachRacialEthnicGroupByGSGrade[[#This Row],[Male % of White Male Avg Salary]]</f>
        <v>0</v>
      </c>
      <c r="F37" s="7">
        <v>60892.245292207997</v>
      </c>
      <c r="G37" s="9">
        <f t="shared" si="18"/>
        <v>0.97286652857406097</v>
      </c>
      <c r="H37" s="8">
        <f t="shared" si="3"/>
        <v>2.7133471425939026E-2</v>
      </c>
    </row>
    <row r="38" spans="1:8" x14ac:dyDescent="0.3">
      <c r="A38" s="5" t="s">
        <v>12</v>
      </c>
      <c r="B38" s="6" t="s">
        <v>7</v>
      </c>
      <c r="C38" s="7">
        <v>60810.942857143003</v>
      </c>
      <c r="D38" s="8">
        <f>C38/C37</f>
        <v>0.97156757141807604</v>
      </c>
      <c r="E38" s="8">
        <f>1-D38</f>
        <v>2.8432428581923963E-2</v>
      </c>
      <c r="F38" s="7">
        <v>59977.342047929997</v>
      </c>
      <c r="G38" s="9">
        <f t="shared" si="18"/>
        <v>0.95824925277858652</v>
      </c>
      <c r="H38" s="8">
        <f t="shared" si="3"/>
        <v>4.1750747221413476E-2</v>
      </c>
    </row>
    <row r="39" spans="1:8" x14ac:dyDescent="0.3">
      <c r="A39" s="5" t="s">
        <v>13</v>
      </c>
      <c r="B39" s="6" t="s">
        <v>2</v>
      </c>
      <c r="C39" s="7">
        <v>65909.900627615003</v>
      </c>
      <c r="D39" s="8">
        <f>C39/C$43</f>
        <v>1.0099137728480911</v>
      </c>
      <c r="E39" s="8">
        <f t="shared" ref="E39:E42" si="19">1-D39</f>
        <v>-9.9137728480911402E-3</v>
      </c>
      <c r="F39" s="7">
        <v>68358.180240319998</v>
      </c>
      <c r="G39" s="9">
        <f>F39/C$43</f>
        <v>1.0474278834310164</v>
      </c>
      <c r="H39" s="8">
        <f t="shared" si="3"/>
        <v>-4.7427883431016449E-2</v>
      </c>
    </row>
    <row r="40" spans="1:8" x14ac:dyDescent="0.3">
      <c r="A40" s="5" t="s">
        <v>13</v>
      </c>
      <c r="B40" s="6" t="s">
        <v>3</v>
      </c>
      <c r="C40" s="7">
        <v>68129.845266959805</v>
      </c>
      <c r="D40" s="8">
        <f t="shared" ref="D40:D42" si="20">C40/C$43</f>
        <v>1.0439291885122937</v>
      </c>
      <c r="E40" s="8">
        <f t="shared" si="19"/>
        <v>-4.392918851229366E-2</v>
      </c>
      <c r="F40" s="7">
        <v>68304.595840038746</v>
      </c>
      <c r="G40" s="9">
        <f t="shared" ref="G40:G44" si="21">F40/C$43</f>
        <v>1.0466068288802048</v>
      </c>
      <c r="H40" s="8">
        <f t="shared" si="3"/>
        <v>-4.6606828880204842E-2</v>
      </c>
    </row>
    <row r="41" spans="1:8" x14ac:dyDescent="0.3">
      <c r="A41" s="5" t="s">
        <v>13</v>
      </c>
      <c r="B41" s="6" t="s">
        <v>4</v>
      </c>
      <c r="C41" s="7">
        <v>66003.965014857007</v>
      </c>
      <c r="D41" s="8">
        <f t="shared" si="20"/>
        <v>1.0113550877234836</v>
      </c>
      <c r="E41" s="8">
        <f t="shared" si="19"/>
        <v>-1.1355087723483592E-2</v>
      </c>
      <c r="F41" s="7">
        <v>66330.665479333999</v>
      </c>
      <c r="G41" s="9">
        <f t="shared" si="21"/>
        <v>1.01636100178995</v>
      </c>
      <c r="H41" s="8">
        <f t="shared" si="3"/>
        <v>-1.6361001789950036E-2</v>
      </c>
    </row>
    <row r="42" spans="1:8" x14ac:dyDescent="0.3">
      <c r="A42" s="5" t="s">
        <v>13</v>
      </c>
      <c r="B42" s="6" t="s">
        <v>5</v>
      </c>
      <c r="C42" s="7">
        <v>65571.280887615998</v>
      </c>
      <c r="D42" s="8">
        <f t="shared" si="20"/>
        <v>1.0047252239969047</v>
      </c>
      <c r="E42" s="8">
        <f t="shared" si="19"/>
        <v>-4.7252239969046705E-3</v>
      </c>
      <c r="F42" s="7">
        <v>65554.704285496002</v>
      </c>
      <c r="G42" s="9">
        <f t="shared" si="21"/>
        <v>1.0044712266667828</v>
      </c>
      <c r="H42" s="8">
        <f t="shared" si="3"/>
        <v>-4.4712266667827905E-3</v>
      </c>
    </row>
    <row r="43" spans="1:8" x14ac:dyDescent="0.3">
      <c r="A43" s="5" t="s">
        <v>13</v>
      </c>
      <c r="B43" s="6" t="s">
        <v>6</v>
      </c>
      <c r="C43" s="7">
        <v>65262.899070819003</v>
      </c>
      <c r="D43" s="11">
        <f>GapsforGSEmployeesForEachRacialEthnicGroupByGSGrade[[#This Row],[Male Avg Salary]]/GapsforGSEmployeesForEachRacialEthnicGroupByGSGrade[[#This Row],[Male Avg Salary]]</f>
        <v>1</v>
      </c>
      <c r="E43" s="12">
        <f>1-GapsforGSEmployeesForEachRacialEthnicGroupByGSGrade[[#This Row],[Male % of White Male Avg Salary]]</f>
        <v>0</v>
      </c>
      <c r="F43" s="7">
        <v>64884.323569216001</v>
      </c>
      <c r="G43" s="9">
        <f t="shared" si="21"/>
        <v>0.99419922334139343</v>
      </c>
      <c r="H43" s="8">
        <f t="shared" si="3"/>
        <v>5.8007766586065657E-3</v>
      </c>
    </row>
    <row r="44" spans="1:8" x14ac:dyDescent="0.3">
      <c r="A44" s="5" t="s">
        <v>13</v>
      </c>
      <c r="B44" s="6" t="s">
        <v>7</v>
      </c>
      <c r="C44" s="7">
        <v>64842.862758620999</v>
      </c>
      <c r="D44" s="8">
        <f>C44/C43</f>
        <v>0.99356393420797617</v>
      </c>
      <c r="E44" s="8">
        <f>1-D44</f>
        <v>6.4360657920238262E-3</v>
      </c>
      <c r="F44" s="7">
        <v>64122.369040247999</v>
      </c>
      <c r="G44" s="9">
        <f t="shared" si="21"/>
        <v>0.98252406732141373</v>
      </c>
      <c r="H44" s="8">
        <f t="shared" si="3"/>
        <v>1.747593267858627E-2</v>
      </c>
    </row>
    <row r="45" spans="1:8" x14ac:dyDescent="0.3">
      <c r="A45" s="5" t="s">
        <v>14</v>
      </c>
      <c r="B45" s="6" t="s">
        <v>2</v>
      </c>
      <c r="C45" s="7">
        <v>76512.598214286001</v>
      </c>
      <c r="D45" s="8">
        <f>C45/C$49</f>
        <v>1.0393516090934178</v>
      </c>
      <c r="E45" s="8">
        <f t="shared" ref="E45:E48" si="22">1-D45</f>
        <v>-3.9351609093417839E-2</v>
      </c>
      <c r="F45" s="7">
        <v>89055.132404181</v>
      </c>
      <c r="G45" s="9">
        <f>F45/C$49</f>
        <v>1.2097301270973007</v>
      </c>
      <c r="H45" s="8">
        <f t="shared" si="3"/>
        <v>-0.20973012709730066</v>
      </c>
    </row>
    <row r="46" spans="1:8" x14ac:dyDescent="0.3">
      <c r="A46" s="5" t="s">
        <v>14</v>
      </c>
      <c r="B46" s="6" t="s">
        <v>3</v>
      </c>
      <c r="C46" s="7">
        <v>79707.672178572888</v>
      </c>
      <c r="D46" s="8">
        <f t="shared" ref="D46:D48" si="23">C46/C$49</f>
        <v>1.0827536806928375</v>
      </c>
      <c r="E46" s="8">
        <f t="shared" si="22"/>
        <v>-8.2753680692837506E-2</v>
      </c>
      <c r="F46" s="7">
        <v>85813.4545454545</v>
      </c>
      <c r="G46" s="9">
        <f t="shared" ref="G46:G50" si="24">F46/C$49</f>
        <v>1.1656949854701169</v>
      </c>
      <c r="H46" s="8">
        <f t="shared" si="3"/>
        <v>-0.16569498547011685</v>
      </c>
    </row>
    <row r="47" spans="1:8" x14ac:dyDescent="0.3">
      <c r="A47" s="5" t="s">
        <v>14</v>
      </c>
      <c r="B47" s="6" t="s">
        <v>4</v>
      </c>
      <c r="C47" s="7">
        <v>72873.443330762995</v>
      </c>
      <c r="D47" s="8">
        <f t="shared" si="23"/>
        <v>0.98991711631437662</v>
      </c>
      <c r="E47" s="8">
        <f t="shared" si="22"/>
        <v>1.0082883685623378E-2</v>
      </c>
      <c r="F47" s="7">
        <v>74672.756704981002</v>
      </c>
      <c r="G47" s="9">
        <f t="shared" si="24"/>
        <v>1.014359094425213</v>
      </c>
      <c r="H47" s="8">
        <f t="shared" si="3"/>
        <v>-1.4359094425212993E-2</v>
      </c>
    </row>
    <row r="48" spans="1:8" x14ac:dyDescent="0.3">
      <c r="A48" s="5" t="s">
        <v>14</v>
      </c>
      <c r="B48" s="6" t="s">
        <v>5</v>
      </c>
      <c r="C48" s="7">
        <v>74299.911804613002</v>
      </c>
      <c r="D48" s="8">
        <f t="shared" si="23"/>
        <v>1.009294347492238</v>
      </c>
      <c r="E48" s="8">
        <f t="shared" si="22"/>
        <v>-9.2943474922380087E-3</v>
      </c>
      <c r="F48" s="7">
        <v>77357.766467066001</v>
      </c>
      <c r="G48" s="9">
        <f t="shared" si="24"/>
        <v>1.0508324240700755</v>
      </c>
      <c r="H48" s="8">
        <f t="shared" si="3"/>
        <v>-5.0832424070075488E-2</v>
      </c>
    </row>
    <row r="49" spans="1:8" x14ac:dyDescent="0.3">
      <c r="A49" s="5" t="s">
        <v>14</v>
      </c>
      <c r="B49" s="6" t="s">
        <v>6</v>
      </c>
      <c r="C49" s="7">
        <v>73615.701890359007</v>
      </c>
      <c r="D49" s="11">
        <f>GapsforGSEmployeesForEachRacialEthnicGroupByGSGrade[[#This Row],[Male Avg Salary]]/GapsforGSEmployeesForEachRacialEthnicGroupByGSGrade[[#This Row],[Male Avg Salary]]</f>
        <v>1</v>
      </c>
      <c r="E49" s="12">
        <f>1-GapsforGSEmployeesForEachRacialEthnicGroupByGSGrade[[#This Row],[Male % of White Male Avg Salary]]</f>
        <v>0</v>
      </c>
      <c r="F49" s="7">
        <v>77210.774353009998</v>
      </c>
      <c r="G49" s="9">
        <f t="shared" si="24"/>
        <v>1.0488356745956913</v>
      </c>
      <c r="H49" s="8">
        <f t="shared" si="3"/>
        <v>-4.883567459569127E-2</v>
      </c>
    </row>
    <row r="50" spans="1:8" x14ac:dyDescent="0.3">
      <c r="A50" s="5" t="s">
        <v>14</v>
      </c>
      <c r="B50" s="6" t="s">
        <v>7</v>
      </c>
      <c r="C50" s="7">
        <v>73166.795698924994</v>
      </c>
      <c r="D50" s="8">
        <f>C50/C49</f>
        <v>0.9939020320406291</v>
      </c>
      <c r="E50" s="8">
        <f>1-D50</f>
        <v>6.097967959370898E-3</v>
      </c>
      <c r="F50" s="7">
        <v>73870.795275590994</v>
      </c>
      <c r="G50" s="9">
        <f t="shared" si="24"/>
        <v>1.0034652034644989</v>
      </c>
      <c r="H50" s="8">
        <f t="shared" si="3"/>
        <v>-3.4652034644988561E-3</v>
      </c>
    </row>
    <row r="51" spans="1:8" x14ac:dyDescent="0.3">
      <c r="A51" s="5" t="s">
        <v>15</v>
      </c>
      <c r="B51" s="6" t="s">
        <v>2</v>
      </c>
      <c r="C51" s="7">
        <v>79170.553375196003</v>
      </c>
      <c r="D51" s="8">
        <f>C51/C$55</f>
        <v>1.0053250694324312</v>
      </c>
      <c r="E51" s="8">
        <f t="shared" ref="E51:E54" si="25">1-D51</f>
        <v>-5.325069432431162E-3</v>
      </c>
      <c r="F51" s="7">
        <v>82756.900871460006</v>
      </c>
      <c r="G51" s="9">
        <f>F51/C$55</f>
        <v>1.0508652973578811</v>
      </c>
      <c r="H51" s="8">
        <f t="shared" si="3"/>
        <v>-5.0865297357881145E-2</v>
      </c>
    </row>
    <row r="52" spans="1:8" x14ac:dyDescent="0.3">
      <c r="A52" s="5" t="s">
        <v>15</v>
      </c>
      <c r="B52" s="6" t="s">
        <v>3</v>
      </c>
      <c r="C52" s="7">
        <v>81853.287291863613</v>
      </c>
      <c r="D52" s="8">
        <f t="shared" ref="D52:D54" si="26">C52/C$55</f>
        <v>1.0393910137269113</v>
      </c>
      <c r="E52" s="8">
        <f t="shared" si="25"/>
        <v>-3.9391013726911339E-2</v>
      </c>
      <c r="F52" s="7">
        <v>83914.166555356991</v>
      </c>
      <c r="G52" s="9">
        <f t="shared" ref="G52:G56" si="27">F52/C$55</f>
        <v>1.0655605111010757</v>
      </c>
      <c r="H52" s="8">
        <f t="shared" si="3"/>
        <v>-6.5560511101075747E-2</v>
      </c>
    </row>
    <row r="53" spans="1:8" x14ac:dyDescent="0.3">
      <c r="A53" s="5" t="s">
        <v>15</v>
      </c>
      <c r="B53" s="6" t="s">
        <v>4</v>
      </c>
      <c r="C53" s="7">
        <v>79161.436860766</v>
      </c>
      <c r="D53" s="8">
        <f t="shared" si="26"/>
        <v>1.0052093059305784</v>
      </c>
      <c r="E53" s="8">
        <f t="shared" si="25"/>
        <v>-5.209305930578445E-3</v>
      </c>
      <c r="F53" s="7">
        <v>80188.326995841999</v>
      </c>
      <c r="G53" s="9">
        <f t="shared" si="27"/>
        <v>1.0182489823296093</v>
      </c>
      <c r="H53" s="8">
        <f t="shared" si="3"/>
        <v>-1.8248982329609253E-2</v>
      </c>
    </row>
    <row r="54" spans="1:8" x14ac:dyDescent="0.3">
      <c r="A54" s="5" t="s">
        <v>15</v>
      </c>
      <c r="B54" s="6" t="s">
        <v>5</v>
      </c>
      <c r="C54" s="7">
        <v>79367.580838954003</v>
      </c>
      <c r="D54" s="8">
        <f t="shared" si="26"/>
        <v>1.007826967426549</v>
      </c>
      <c r="E54" s="8">
        <f t="shared" si="25"/>
        <v>-7.8269674265489808E-3</v>
      </c>
      <c r="F54" s="7">
        <v>80542.119758507004</v>
      </c>
      <c r="G54" s="9">
        <f t="shared" si="27"/>
        <v>1.0227415205086128</v>
      </c>
      <c r="H54" s="8">
        <f t="shared" si="3"/>
        <v>-2.2741520508612778E-2</v>
      </c>
    </row>
    <row r="55" spans="1:8" x14ac:dyDescent="0.3">
      <c r="A55" s="5" t="s">
        <v>15</v>
      </c>
      <c r="B55" s="6" t="s">
        <v>6</v>
      </c>
      <c r="C55" s="7">
        <v>78751.197779134993</v>
      </c>
      <c r="D55" s="11">
        <f>GapsforGSEmployeesForEachRacialEthnicGroupByGSGrade[[#This Row],[Male Avg Salary]]/GapsforGSEmployeesForEachRacialEthnicGroupByGSGrade[[#This Row],[Male Avg Salary]]</f>
        <v>1</v>
      </c>
      <c r="E55" s="12">
        <f>1-GapsforGSEmployeesForEachRacialEthnicGroupByGSGrade[[#This Row],[Male % of White Male Avg Salary]]</f>
        <v>0</v>
      </c>
      <c r="F55" s="7">
        <v>79042.745677530998</v>
      </c>
      <c r="G55" s="9">
        <f t="shared" si="27"/>
        <v>1.003702139226043</v>
      </c>
      <c r="H55" s="8">
        <f t="shared" si="3"/>
        <v>-3.7021392260430108E-3</v>
      </c>
    </row>
    <row r="56" spans="1:8" x14ac:dyDescent="0.3">
      <c r="A56" s="5" t="s">
        <v>15</v>
      </c>
      <c r="B56" s="6" t="s">
        <v>7</v>
      </c>
      <c r="C56" s="7">
        <v>77871.804964538998</v>
      </c>
      <c r="D56" s="8">
        <f>C56/C55</f>
        <v>0.98883327696091261</v>
      </c>
      <c r="E56" s="8">
        <f>1-D56</f>
        <v>1.116672303908739E-2</v>
      </c>
      <c r="F56" s="7">
        <v>78740.787512101</v>
      </c>
      <c r="G56" s="9">
        <f t="shared" si="27"/>
        <v>0.99986780814352583</v>
      </c>
      <c r="H56" s="8">
        <f t="shared" si="3"/>
        <v>1.3219185647417309E-4</v>
      </c>
    </row>
    <row r="57" spans="1:8" x14ac:dyDescent="0.3">
      <c r="A57" s="5" t="s">
        <v>16</v>
      </c>
      <c r="B57" s="6" t="s">
        <v>2</v>
      </c>
      <c r="C57" s="7">
        <v>96330.066120906995</v>
      </c>
      <c r="D57" s="8">
        <f>C57/C$61</f>
        <v>0.99737908897819094</v>
      </c>
      <c r="E57" s="8">
        <f t="shared" ref="E57:E60" si="28">1-D57</f>
        <v>2.6209110218090581E-3</v>
      </c>
      <c r="F57" s="7">
        <v>97657.789092933002</v>
      </c>
      <c r="G57" s="9">
        <f>F57/C$61</f>
        <v>1.0111260236744946</v>
      </c>
      <c r="H57" s="8">
        <f t="shared" si="3"/>
        <v>-1.1126023674494556E-2</v>
      </c>
    </row>
    <row r="58" spans="1:8" x14ac:dyDescent="0.3">
      <c r="A58" s="5" t="s">
        <v>16</v>
      </c>
      <c r="B58" s="6" t="s">
        <v>3</v>
      </c>
      <c r="C58" s="7">
        <v>101501.20600476867</v>
      </c>
      <c r="D58" s="8">
        <f t="shared" ref="D58:D60" si="29">C58/C$61</f>
        <v>1.0509198680312364</v>
      </c>
      <c r="E58" s="8">
        <f t="shared" si="28"/>
        <v>-5.0919868031236382E-2</v>
      </c>
      <c r="F58" s="7">
        <v>103252.44884745256</v>
      </c>
      <c r="G58" s="9">
        <f t="shared" ref="G58:G62" si="30">F58/C$61</f>
        <v>1.0690518289168789</v>
      </c>
      <c r="H58" s="8">
        <f t="shared" si="3"/>
        <v>-6.9051828916878888E-2</v>
      </c>
    </row>
    <row r="59" spans="1:8" x14ac:dyDescent="0.3">
      <c r="A59" s="5" t="s">
        <v>16</v>
      </c>
      <c r="B59" s="6" t="s">
        <v>4</v>
      </c>
      <c r="C59" s="7">
        <v>96620.737140301004</v>
      </c>
      <c r="D59" s="8">
        <f t="shared" si="29"/>
        <v>1.0003886290749628</v>
      </c>
      <c r="E59" s="8">
        <f t="shared" si="28"/>
        <v>-3.8862907496284294E-4</v>
      </c>
      <c r="F59" s="7">
        <v>98100.629678904006</v>
      </c>
      <c r="G59" s="9">
        <f t="shared" si="30"/>
        <v>1.0157110920543291</v>
      </c>
      <c r="H59" s="8">
        <f t="shared" si="3"/>
        <v>-1.5711092054329079E-2</v>
      </c>
    </row>
    <row r="60" spans="1:8" x14ac:dyDescent="0.3">
      <c r="A60" s="5" t="s">
        <v>16</v>
      </c>
      <c r="B60" s="6" t="s">
        <v>5</v>
      </c>
      <c r="C60" s="7">
        <v>97054.989591881007</v>
      </c>
      <c r="D60" s="8">
        <f t="shared" si="29"/>
        <v>1.004884777909739</v>
      </c>
      <c r="E60" s="8">
        <f t="shared" si="28"/>
        <v>-4.8847779097389576E-3</v>
      </c>
      <c r="F60" s="7">
        <v>97256.643943108997</v>
      </c>
      <c r="G60" s="9">
        <f t="shared" si="30"/>
        <v>1.0069726601381579</v>
      </c>
      <c r="H60" s="8">
        <f t="shared" si="3"/>
        <v>-6.9726601381578934E-3</v>
      </c>
    </row>
    <row r="61" spans="1:8" x14ac:dyDescent="0.3">
      <c r="A61" s="5" t="s">
        <v>16</v>
      </c>
      <c r="B61" s="6" t="s">
        <v>6</v>
      </c>
      <c r="C61" s="7">
        <v>96583.202099811999</v>
      </c>
      <c r="D61" s="11">
        <f>GapsforGSEmployeesForEachRacialEthnicGroupByGSGrade[[#This Row],[Male Avg Salary]]/GapsforGSEmployeesForEachRacialEthnicGroupByGSGrade[[#This Row],[Male Avg Salary]]</f>
        <v>1</v>
      </c>
      <c r="E61" s="12">
        <f>1-GapsforGSEmployeesForEachRacialEthnicGroupByGSGrade[[#This Row],[Male % of White Male Avg Salary]]</f>
        <v>0</v>
      </c>
      <c r="F61" s="7">
        <v>96577.423610173995</v>
      </c>
      <c r="G61" s="9">
        <f t="shared" si="30"/>
        <v>0.99994017086292053</v>
      </c>
      <c r="H61" s="8">
        <f t="shared" si="3"/>
        <v>5.9829137079470129E-5</v>
      </c>
    </row>
    <row r="62" spans="1:8" x14ac:dyDescent="0.3">
      <c r="A62" s="5" t="s">
        <v>16</v>
      </c>
      <c r="B62" s="6" t="s">
        <v>7</v>
      </c>
      <c r="C62" s="7">
        <v>95371.468109018999</v>
      </c>
      <c r="D62" s="8">
        <f>C62/C61</f>
        <v>0.98745398822519104</v>
      </c>
      <c r="E62" s="8">
        <f>1-D62</f>
        <v>1.2546011774808963E-2</v>
      </c>
      <c r="F62" s="7">
        <v>95307.272630078005</v>
      </c>
      <c r="G62" s="9">
        <f t="shared" si="30"/>
        <v>0.98678932317427814</v>
      </c>
      <c r="H62" s="8">
        <f t="shared" si="3"/>
        <v>1.3210676825721857E-2</v>
      </c>
    </row>
    <row r="63" spans="1:8" x14ac:dyDescent="0.3">
      <c r="A63" s="5" t="s">
        <v>17</v>
      </c>
      <c r="B63" s="10" t="s">
        <v>2</v>
      </c>
      <c r="C63" s="7">
        <v>116727.976385104</v>
      </c>
      <c r="D63" s="8">
        <f>C63/C$67</f>
        <v>0.99156254905900365</v>
      </c>
      <c r="E63" s="8">
        <f t="shared" ref="E63:E66" si="31">1-D63</f>
        <v>8.4374509409963494E-3</v>
      </c>
      <c r="F63" s="7">
        <v>116474.767050487</v>
      </c>
      <c r="G63" s="9">
        <f>F63/C$67</f>
        <v>0.98941162602363775</v>
      </c>
      <c r="H63" s="8">
        <f t="shared" si="3"/>
        <v>1.0588373976362253E-2</v>
      </c>
    </row>
    <row r="64" spans="1:8" x14ac:dyDescent="0.3">
      <c r="A64" s="5" t="s">
        <v>17</v>
      </c>
      <c r="B64" s="10" t="s">
        <v>3</v>
      </c>
      <c r="C64" s="7">
        <v>122070.53795643365</v>
      </c>
      <c r="D64" s="8">
        <f t="shared" ref="D64:D66" si="32">C64/C$67</f>
        <v>1.0369457051303044</v>
      </c>
      <c r="E64" s="8">
        <f t="shared" si="31"/>
        <v>-3.6945705130304374E-2</v>
      </c>
      <c r="F64" s="7">
        <v>124179.43072019382</v>
      </c>
      <c r="G64" s="9">
        <f t="shared" ref="G64:G68" si="33">F64/C$67</f>
        <v>1.0548599973958301</v>
      </c>
      <c r="H64" s="8">
        <f t="shared" si="3"/>
        <v>-5.485999739583014E-2</v>
      </c>
    </row>
    <row r="65" spans="1:8" x14ac:dyDescent="0.3">
      <c r="A65" s="5" t="s">
        <v>17</v>
      </c>
      <c r="B65" s="10" t="s">
        <v>4</v>
      </c>
      <c r="C65" s="7">
        <v>118441.50666429701</v>
      </c>
      <c r="D65" s="8">
        <f t="shared" si="32"/>
        <v>1.0061183779540483</v>
      </c>
      <c r="E65" s="8">
        <f t="shared" si="31"/>
        <v>-6.1183779540483485E-3</v>
      </c>
      <c r="F65" s="7">
        <v>119975.031700622</v>
      </c>
      <c r="G65" s="9">
        <f t="shared" si="33"/>
        <v>1.0191451264778775</v>
      </c>
      <c r="H65" s="8">
        <f t="shared" si="3"/>
        <v>-1.9145126477877472E-2</v>
      </c>
    </row>
    <row r="66" spans="1:8" x14ac:dyDescent="0.3">
      <c r="A66" s="5" t="s">
        <v>17</v>
      </c>
      <c r="B66" s="10" t="s">
        <v>5</v>
      </c>
      <c r="C66" s="7">
        <v>116172.815742258</v>
      </c>
      <c r="D66" s="8">
        <f t="shared" si="32"/>
        <v>0.98684665729761889</v>
      </c>
      <c r="E66" s="8">
        <f t="shared" si="31"/>
        <v>1.315334270238111E-2</v>
      </c>
      <c r="F66" s="7">
        <v>117376.000973236</v>
      </c>
      <c r="G66" s="9">
        <f t="shared" si="33"/>
        <v>0.99706728693213509</v>
      </c>
      <c r="H66" s="8">
        <f t="shared" si="3"/>
        <v>2.9327130678649116E-3</v>
      </c>
    </row>
    <row r="67" spans="1:8" x14ac:dyDescent="0.3">
      <c r="A67" s="5" t="s">
        <v>17</v>
      </c>
      <c r="B67" s="10" t="s">
        <v>6</v>
      </c>
      <c r="C67" s="7">
        <v>117721.243602715</v>
      </c>
      <c r="D67" s="11">
        <f>GapsforGSEmployeesForEachRacialEthnicGroupByGSGrade[[#This Row],[Male Avg Salary]]/GapsforGSEmployeesForEachRacialEthnicGroupByGSGrade[[#This Row],[Male Avg Salary]]</f>
        <v>1</v>
      </c>
      <c r="E67" s="12">
        <f>1-GapsforGSEmployeesForEachRacialEthnicGroupByGSGrade[[#This Row],[Male % of White Male Avg Salary]]</f>
        <v>0</v>
      </c>
      <c r="F67" s="7">
        <v>118348.40643063599</v>
      </c>
      <c r="G67" s="9">
        <f t="shared" si="33"/>
        <v>1.0053275246567861</v>
      </c>
      <c r="H67" s="8">
        <f t="shared" si="3"/>
        <v>-5.3275246567860979E-3</v>
      </c>
    </row>
    <row r="68" spans="1:8" x14ac:dyDescent="0.3">
      <c r="A68" s="5" t="s">
        <v>17</v>
      </c>
      <c r="B68" s="10" t="s">
        <v>7</v>
      </c>
      <c r="C68" s="7">
        <v>115630.06397929</v>
      </c>
      <c r="D68" s="8">
        <f>C68/C67</f>
        <v>0.98223617454737144</v>
      </c>
      <c r="E68" s="8">
        <f>1-D68</f>
        <v>1.7763825452628557E-2</v>
      </c>
      <c r="F68" s="7">
        <v>115728.542179262</v>
      </c>
      <c r="G68" s="9">
        <f t="shared" si="33"/>
        <v>0.98307271175134758</v>
      </c>
      <c r="H68" s="8">
        <f t="shared" ref="H68:H80" si="34">1-G68</f>
        <v>1.6927288248652417E-2</v>
      </c>
    </row>
    <row r="69" spans="1:8" x14ac:dyDescent="0.3">
      <c r="A69" s="5" t="s">
        <v>18</v>
      </c>
      <c r="B69" s="6" t="s">
        <v>2</v>
      </c>
      <c r="C69" s="7">
        <v>139081.036398467</v>
      </c>
      <c r="D69" s="8">
        <f>C69/C$73</f>
        <v>0.97838794380401872</v>
      </c>
      <c r="E69" s="8">
        <f t="shared" ref="E69:E72" si="35">1-D69</f>
        <v>2.1612056195981277E-2</v>
      </c>
      <c r="F69" s="7">
        <v>137751.49423076899</v>
      </c>
      <c r="G69" s="9">
        <f>F69/C$73</f>
        <v>0.96903506535747064</v>
      </c>
      <c r="H69" s="8">
        <f t="shared" si="34"/>
        <v>3.0964934642529363E-2</v>
      </c>
    </row>
    <row r="70" spans="1:8" x14ac:dyDescent="0.3">
      <c r="A70" s="5" t="s">
        <v>18</v>
      </c>
      <c r="B70" s="6" t="s">
        <v>3</v>
      </c>
      <c r="C70" s="7">
        <v>147816.62889859846</v>
      </c>
      <c r="D70" s="8">
        <f t="shared" ref="D70:D72" si="36">C70/C$73</f>
        <v>1.0398398757527199</v>
      </c>
      <c r="E70" s="8">
        <f t="shared" si="35"/>
        <v>-3.9839875752719855E-2</v>
      </c>
      <c r="F70" s="7">
        <v>146672.66153186403</v>
      </c>
      <c r="G70" s="9">
        <f t="shared" ref="G70:G74" si="37">F70/C$73</f>
        <v>1.0317924531227105</v>
      </c>
      <c r="H70" s="8">
        <f t="shared" si="34"/>
        <v>-3.1792453122710507E-2</v>
      </c>
    </row>
    <row r="71" spans="1:8" x14ac:dyDescent="0.3">
      <c r="A71" s="5" t="s">
        <v>18</v>
      </c>
      <c r="B71" s="6" t="s">
        <v>4</v>
      </c>
      <c r="C71" s="7">
        <v>143641.37004249301</v>
      </c>
      <c r="D71" s="8">
        <f t="shared" si="36"/>
        <v>1.0104683450763814</v>
      </c>
      <c r="E71" s="8">
        <f t="shared" si="35"/>
        <v>-1.0468345076381391E-2</v>
      </c>
      <c r="F71" s="7">
        <v>144764.46636702999</v>
      </c>
      <c r="G71" s="9">
        <f t="shared" si="37"/>
        <v>1.0183689469996333</v>
      </c>
      <c r="H71" s="8">
        <f t="shared" si="34"/>
        <v>-1.8368946999633318E-2</v>
      </c>
    </row>
    <row r="72" spans="1:8" x14ac:dyDescent="0.3">
      <c r="A72" s="5" t="s">
        <v>18</v>
      </c>
      <c r="B72" s="6" t="s">
        <v>5</v>
      </c>
      <c r="C72" s="7">
        <v>139838.06878624301</v>
      </c>
      <c r="D72" s="8">
        <f t="shared" si="36"/>
        <v>0.9837134100246413</v>
      </c>
      <c r="E72" s="8">
        <f t="shared" si="35"/>
        <v>1.6286589975358701E-2</v>
      </c>
      <c r="F72" s="7">
        <v>140636.05615428201</v>
      </c>
      <c r="G72" s="9">
        <f t="shared" si="37"/>
        <v>0.98932698064803271</v>
      </c>
      <c r="H72" s="8">
        <f t="shared" si="34"/>
        <v>1.0673019351967294E-2</v>
      </c>
    </row>
    <row r="73" spans="1:8" x14ac:dyDescent="0.3">
      <c r="A73" s="5" t="s">
        <v>18</v>
      </c>
      <c r="B73" s="6" t="s">
        <v>6</v>
      </c>
      <c r="C73" s="7">
        <v>142153.260656211</v>
      </c>
      <c r="D73" s="11">
        <f>GapsforGSEmployeesForEachRacialEthnicGroupByGSGrade[[#This Row],[Male Avg Salary]]/GapsforGSEmployeesForEachRacialEthnicGroupByGSGrade[[#This Row],[Male Avg Salary]]</f>
        <v>1</v>
      </c>
      <c r="E73" s="12">
        <f>1-GapsforGSEmployeesForEachRacialEthnicGroupByGSGrade[[#This Row],[Male % of White Male Avg Salary]]</f>
        <v>0</v>
      </c>
      <c r="F73" s="7">
        <v>141913.55787022499</v>
      </c>
      <c r="G73" s="9">
        <f t="shared" si="37"/>
        <v>0.99831377215774375</v>
      </c>
      <c r="H73" s="8">
        <f t="shared" si="34"/>
        <v>1.6862278422562493E-3</v>
      </c>
    </row>
    <row r="74" spans="1:8" x14ac:dyDescent="0.3">
      <c r="A74" s="5" t="s">
        <v>18</v>
      </c>
      <c r="B74" s="6" t="s">
        <v>7</v>
      </c>
      <c r="C74" s="7">
        <v>139406.088815789</v>
      </c>
      <c r="D74" s="8">
        <f>C74/C73</f>
        <v>0.98067457736994246</v>
      </c>
      <c r="E74" s="8">
        <f>1-D74</f>
        <v>1.9325422630057543E-2</v>
      </c>
      <c r="F74" s="7">
        <v>139971.534821429</v>
      </c>
      <c r="G74" s="9">
        <f t="shared" si="37"/>
        <v>0.98465229833835211</v>
      </c>
      <c r="H74" s="8">
        <f t="shared" si="34"/>
        <v>1.5347701661647895E-2</v>
      </c>
    </row>
    <row r="75" spans="1:8" x14ac:dyDescent="0.3">
      <c r="A75" s="5" t="s">
        <v>19</v>
      </c>
      <c r="B75" s="6" t="s">
        <v>2</v>
      </c>
      <c r="C75" s="7">
        <v>164085.867403315</v>
      </c>
      <c r="D75" s="8">
        <f>C75/C$79</f>
        <v>0.97748399505491712</v>
      </c>
      <c r="E75" s="8">
        <f t="shared" ref="E75:E78" si="38">1-D75</f>
        <v>2.2516004945082879E-2</v>
      </c>
      <c r="F75" s="7">
        <v>161886.931818182</v>
      </c>
      <c r="G75" s="9">
        <f>F75/C$79</f>
        <v>0.96438460767537482</v>
      </c>
      <c r="H75" s="8">
        <f t="shared" si="34"/>
        <v>3.5615392324625184E-2</v>
      </c>
    </row>
    <row r="76" spans="1:8" x14ac:dyDescent="0.3">
      <c r="A76" s="5" t="s">
        <v>19</v>
      </c>
      <c r="B76" s="6" t="s">
        <v>3</v>
      </c>
      <c r="C76" s="7">
        <v>169884.65090540404</v>
      </c>
      <c r="D76" s="8">
        <f t="shared" ref="D76:D78" si="39">C76/C$79</f>
        <v>1.0120282136020777</v>
      </c>
      <c r="E76" s="8">
        <f t="shared" si="38"/>
        <v>-1.2028213602077731E-2</v>
      </c>
      <c r="F76" s="7">
        <v>169604.35529573075</v>
      </c>
      <c r="G76" s="9">
        <f t="shared" ref="G76:G80" si="40">F76/C$79</f>
        <v>1.0103584508328909</v>
      </c>
      <c r="H76" s="8">
        <f t="shared" si="34"/>
        <v>-1.0358450832890886E-2</v>
      </c>
    </row>
    <row r="77" spans="1:8" x14ac:dyDescent="0.3">
      <c r="A77" s="5" t="s">
        <v>19</v>
      </c>
      <c r="B77" s="6" t="s">
        <v>4</v>
      </c>
      <c r="C77" s="7">
        <v>168080.51751227499</v>
      </c>
      <c r="D77" s="8">
        <f t="shared" si="39"/>
        <v>1.0012807217879709</v>
      </c>
      <c r="E77" s="8">
        <f t="shared" si="38"/>
        <v>-1.2807217879708954E-3</v>
      </c>
      <c r="F77" s="7">
        <v>168888.569653949</v>
      </c>
      <c r="G77" s="9">
        <f t="shared" si="40"/>
        <v>1.0060944089638124</v>
      </c>
      <c r="H77" s="8">
        <f t="shared" si="34"/>
        <v>-6.0944089638124144E-3</v>
      </c>
    </row>
    <row r="78" spans="1:8" x14ac:dyDescent="0.3">
      <c r="A78" s="5" t="s">
        <v>19</v>
      </c>
      <c r="B78" s="6" t="s">
        <v>5</v>
      </c>
      <c r="C78" s="7">
        <v>165277.39761769699</v>
      </c>
      <c r="D78" s="8">
        <f t="shared" si="39"/>
        <v>0.9845821183278981</v>
      </c>
      <c r="E78" s="8">
        <f t="shared" si="38"/>
        <v>1.5417881672101896E-2</v>
      </c>
      <c r="F78" s="7">
        <v>166680.15811258301</v>
      </c>
      <c r="G78" s="9">
        <f t="shared" si="40"/>
        <v>0.99293857189910129</v>
      </c>
      <c r="H78" s="8">
        <f t="shared" si="34"/>
        <v>7.0614281008987145E-3</v>
      </c>
    </row>
    <row r="79" spans="1:8" x14ac:dyDescent="0.3">
      <c r="A79" s="5" t="s">
        <v>19</v>
      </c>
      <c r="B79" s="6" t="s">
        <v>6</v>
      </c>
      <c r="C79" s="7">
        <v>167865.52847251101</v>
      </c>
      <c r="D79" s="11">
        <f>GapsforGSEmployeesForEachRacialEthnicGroupByGSGrade[[#This Row],[Male Avg Salary]]/GapsforGSEmployeesForEachRacialEthnicGroupByGSGrade[[#This Row],[Male Avg Salary]]</f>
        <v>1</v>
      </c>
      <c r="E79" s="12">
        <f>1-GapsforGSEmployeesForEachRacialEthnicGroupByGSGrade[[#This Row],[Male % of White Male Avg Salary]]</f>
        <v>0</v>
      </c>
      <c r="F79" s="7">
        <v>168168.15743567399</v>
      </c>
      <c r="G79" s="9">
        <f t="shared" si="40"/>
        <v>1.0018028058882413</v>
      </c>
      <c r="H79" s="8">
        <f t="shared" si="34"/>
        <v>-1.8028058882413323E-3</v>
      </c>
    </row>
    <row r="80" spans="1:8" x14ac:dyDescent="0.3">
      <c r="A80" s="5" t="s">
        <v>19</v>
      </c>
      <c r="B80" s="6" t="s">
        <v>7</v>
      </c>
      <c r="C80" s="7">
        <v>166029.46017699101</v>
      </c>
      <c r="D80" s="8">
        <f>C80/C79</f>
        <v>0.98906226720740542</v>
      </c>
      <c r="E80" s="8">
        <f>1-D80</f>
        <v>1.0937732792594579E-2</v>
      </c>
      <c r="F80" s="7">
        <v>166472.75963718799</v>
      </c>
      <c r="G80" s="9">
        <f t="shared" si="40"/>
        <v>0.9917030682356498</v>
      </c>
      <c r="H80" s="8">
        <f t="shared" si="34"/>
        <v>8.2969317643502016E-3</v>
      </c>
    </row>
  </sheetData>
  <sheetProtection algorithmName="SHA-512" hashValue="UHRUtIDktgTW8YMey+DZ6RNWQ+kO05+lBRtJt6XJqfXSvBzMgLxyQLdGXkzGQvGlhO5MUSg+VkydRW6yckkoug==" saltValue="uX7y8Z4/0c1qsOwIWYFipQ==" spinCount="100000" sheet="1" objects="1" scenarios="1" sort="0" autoFilter="0"/>
  <pageMargins left="0.7" right="0.7" top="0.75" bottom="0.75" header="0.3" footer="0.3"/>
  <pageSetup scale="86" orientation="landscape" r:id="rId1"/>
  <rowBreaks count="2" manualBreakCount="2">
    <brk id="32" max="16383" man="1"/>
    <brk id="62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10</vt:lpstr>
      <vt:lpstr>'Appendix 10'!Print_Titles</vt:lpstr>
    </vt:vector>
  </TitlesOfParts>
  <Company>OPM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 Gaps for GS Employees for Each Racial Ethnic Group by GS Grade Level</dc:title>
  <dc:creator>U.S. Office of Personnel Managemnet</dc:creator>
  <cp:keywords>Appendix 11, General Schedule</cp:keywords>
  <cp:lastModifiedBy>Ngo, Tristian L. (CTR)</cp:lastModifiedBy>
  <cp:lastPrinted>2023-08-29T14:24:28Z</cp:lastPrinted>
  <dcterms:created xsi:type="dcterms:W3CDTF">2022-09-28T17:08:12Z</dcterms:created>
  <dcterms:modified xsi:type="dcterms:W3CDTF">2024-07-05T18:14:53Z</dcterms:modified>
</cp:coreProperties>
</file>